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1c33bb15a6e8ad29/Personal back up/Business/Writing files/@1. Outline/Smart Start Property Series/Book 2 How to Buy Your First Rental Property/"/>
    </mc:Choice>
  </mc:AlternateContent>
  <xr:revisionPtr revIDLastSave="0" documentId="8_{66C356E2-2C7D-4A00-A843-ABB4844D6B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tal mortgage calc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C6" i="6"/>
  <c r="C9" i="6" s="1"/>
  <c r="C4" i="6"/>
  <c r="C25" i="6"/>
  <c r="C20" i="6" l="1"/>
  <c r="C31" i="6"/>
  <c r="C30" i="6"/>
  <c r="C29" i="6"/>
  <c r="C26" i="6"/>
  <c r="C16" i="6" l="1"/>
  <c r="C28" i="6" l="1"/>
  <c r="C27" i="6"/>
  <c r="C32" i="6" l="1"/>
  <c r="C35" i="6" s="1"/>
  <c r="C21" i="6"/>
  <c r="C22" i="6" s="1"/>
  <c r="C34" i="6" l="1"/>
</calcChain>
</file>

<file path=xl/sharedStrings.xml><?xml version="1.0" encoding="utf-8"?>
<sst xmlns="http://schemas.openxmlformats.org/spreadsheetml/2006/main" count="67" uniqueCount="65">
  <si>
    <t>Stamp duty</t>
  </si>
  <si>
    <t>Deposit</t>
  </si>
  <si>
    <t>Solicitor fees</t>
  </si>
  <si>
    <t>Monthly Management fees</t>
  </si>
  <si>
    <t>Tenancy agent fees</t>
  </si>
  <si>
    <t>Mortgage fees upfront</t>
  </si>
  <si>
    <t>Reference fees</t>
  </si>
  <si>
    <t>Ground rent</t>
  </si>
  <si>
    <t>Total funds needed upfront</t>
  </si>
  <si>
    <t>Agent Fees</t>
  </si>
  <si>
    <t>Buy To Let Cashflow Checker</t>
  </si>
  <si>
    <t>Estimated Monthly Rental</t>
  </si>
  <si>
    <t>Monthly mortgage (interest only)</t>
  </si>
  <si>
    <t>Monthly Cashflow</t>
  </si>
  <si>
    <t>Gross Profits</t>
  </si>
  <si>
    <t>Per Annum</t>
  </si>
  <si>
    <t>Monthly prorata</t>
  </si>
  <si>
    <t>Gas safety check</t>
  </si>
  <si>
    <t>Landlord's Insurance</t>
  </si>
  <si>
    <t>Maintenance (5.0%)</t>
  </si>
  <si>
    <t>Voids (10.0%)</t>
  </si>
  <si>
    <t>Gross Profits after annual costs</t>
  </si>
  <si>
    <t>Total annual costs</t>
  </si>
  <si>
    <t xml:space="preserve">House survey </t>
  </si>
  <si>
    <t>Loan To Value (LTV)</t>
  </si>
  <si>
    <t>Annual Mortgage (interest only)</t>
  </si>
  <si>
    <t>Below Market Value (BMV) %</t>
  </si>
  <si>
    <t>Mortgage Interest rate</t>
  </si>
  <si>
    <t>House Listing Price</t>
  </si>
  <si>
    <t>Your Offer</t>
  </si>
  <si>
    <t>Refurbishment costs</t>
  </si>
  <si>
    <t>C18 - input expected monthly rental</t>
  </si>
  <si>
    <t>C19 - any management fees (flats, estates)</t>
  </si>
  <si>
    <t>Instructions: Only fill in green cells</t>
  </si>
  <si>
    <t xml:space="preserve">£0 - £125,000 </t>
  </si>
  <si>
    <t xml:space="preserve">£125,001 - £250,000 </t>
  </si>
  <si>
    <t xml:space="preserve">£250,001 - £925,000 </t>
  </si>
  <si>
    <t>£925,001 - £1,500,000</t>
  </si>
  <si>
    <t xml:space="preserve">£1,500,001 + </t>
  </si>
  <si>
    <t>Stress test Interest Rate</t>
  </si>
  <si>
    <t>Stress test profits</t>
  </si>
  <si>
    <t>This needs to be positive to ensure you are sill cashflow positive in the worsecase scenario.</t>
  </si>
  <si>
    <t>These are your monthly profits before tax</t>
  </si>
  <si>
    <t>Stamp Duty Rates</t>
  </si>
  <si>
    <t>House Cost</t>
  </si>
  <si>
    <t>% rate</t>
  </si>
  <si>
    <t>Stamp duty % rate</t>
  </si>
  <si>
    <t>C2 - add listed price</t>
  </si>
  <si>
    <t>C3 - adjust your offer so that C35 is positive and C16 is within your budget</t>
  </si>
  <si>
    <t>C5 - add LTV rate (usaully 75%)</t>
  </si>
  <si>
    <t>C7 - input best mortgage rate</t>
  </si>
  <si>
    <t>C8 - input the affordability rate, ie what the mortgage companies stress test (currently 8.25%)</t>
  </si>
  <si>
    <t>C10 - imput the stamp duty rate (see table )</t>
  </si>
  <si>
    <t>C12 - add est. conveyancing fees</t>
  </si>
  <si>
    <t>C13 - add est. refurb costs from your survey</t>
  </si>
  <si>
    <t>C14 - add est. mortgage fees upfront</t>
  </si>
  <si>
    <t>C15 - add house survey fees</t>
  </si>
  <si>
    <t>B25 - estimate tenancy fees</t>
  </si>
  <si>
    <t>B26 - estimate reference fees</t>
  </si>
  <si>
    <t>B27 - add annual ground rent</t>
  </si>
  <si>
    <t>B28 - add est gas safety check</t>
  </si>
  <si>
    <t>B29 - add annual landlord's insurance</t>
  </si>
  <si>
    <t>www.mikeholdensales.com</t>
  </si>
  <si>
    <t>email: Mike@mikeholdensales.com</t>
  </si>
  <si>
    <t>©2025 Michael A. Holden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</si>
</sst>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1" fillId="2" borderId="0" xfId="1" applyNumberFormat="1"/>
    <xf numFmtId="0" fontId="1" fillId="2" borderId="0" xfId="1"/>
    <xf numFmtId="165" fontId="0" fillId="0" borderId="0" xfId="0" applyNumberFormat="1"/>
    <xf numFmtId="2" fontId="1" fillId="2" borderId="0" xfId="1" applyNumberFormat="1"/>
    <xf numFmtId="2" fontId="0" fillId="0" borderId="0" xfId="0" applyNumberFormat="1"/>
    <xf numFmtId="1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164" fontId="2" fillId="0" borderId="4" xfId="0" applyNumberFormat="1" applyFont="1" applyBorder="1"/>
    <xf numFmtId="1" fontId="1" fillId="2" borderId="0" xfId="1" applyNumberFormat="1"/>
    <xf numFmtId="0" fontId="0" fillId="0" borderId="2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0" fontId="4" fillId="0" borderId="0" xfId="0" applyFont="1"/>
    <xf numFmtId="0" fontId="0" fillId="0" borderId="5" xfId="0" applyBorder="1"/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3">
    <cellStyle name="Good" xfId="1" builtinId="26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33</xdr:row>
      <xdr:rowOff>114299</xdr:rowOff>
    </xdr:from>
    <xdr:to>
      <xdr:col>4</xdr:col>
      <xdr:colOff>47626</xdr:colOff>
      <xdr:row>35</xdr:row>
      <xdr:rowOff>114300</xdr:rowOff>
    </xdr:to>
    <xdr:pic>
      <xdr:nvPicPr>
        <xdr:cNvPr id="3" name="Graphic 2" descr="Arrow: Straight with solid fill">
          <a:extLst>
            <a:ext uri="{FF2B5EF4-FFF2-40B4-BE49-F238E27FC236}">
              <a16:creationId xmlns:a16="http://schemas.microsoft.com/office/drawing/2014/main" id="{651E0808-1BEC-F8DF-8632-D44D38D77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29051" y="7019924"/>
          <a:ext cx="933450" cy="381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32</xdr:row>
      <xdr:rowOff>104775</xdr:rowOff>
    </xdr:from>
    <xdr:to>
      <xdr:col>4</xdr:col>
      <xdr:colOff>38100</xdr:colOff>
      <xdr:row>34</xdr:row>
      <xdr:rowOff>104776</xdr:rowOff>
    </xdr:to>
    <xdr:pic>
      <xdr:nvPicPr>
        <xdr:cNvPr id="5" name="Graphic 4" descr="Arrow: Straight with solid fill">
          <a:extLst>
            <a:ext uri="{FF2B5EF4-FFF2-40B4-BE49-F238E27FC236}">
              <a16:creationId xmlns:a16="http://schemas.microsoft.com/office/drawing/2014/main" id="{1982CDDD-34E1-46D8-9D40-9C7FA0284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9525" y="6819900"/>
          <a:ext cx="933450" cy="381001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1409700</xdr:colOff>
      <xdr:row>0</xdr:row>
      <xdr:rowOff>85725</xdr:rowOff>
    </xdr:from>
    <xdr:to>
      <xdr:col>9</xdr:col>
      <xdr:colOff>522218</xdr:colOff>
      <xdr:row>5</xdr:row>
      <xdr:rowOff>8083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06890A-3BB7-D99F-E8E4-E63A1E31E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24950" y="85725"/>
          <a:ext cx="2865368" cy="9510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keholdensal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CCDC-3852-480C-8AA8-22F85927BE46}">
  <dimension ref="A1:P44"/>
  <sheetViews>
    <sheetView tabSelected="1" workbookViewId="0">
      <selection activeCell="I38" sqref="I38"/>
    </sheetView>
  </sheetViews>
  <sheetFormatPr defaultRowHeight="15" x14ac:dyDescent="0.25"/>
  <cols>
    <col min="1" max="1" width="31.140625" bestFit="1" customWidth="1"/>
    <col min="2" max="2" width="10.85546875" style="1" bestFit="1" customWidth="1"/>
    <col min="3" max="3" width="15.42578125" bestFit="1" customWidth="1"/>
    <col min="4" max="4" width="13.28515625" bestFit="1" customWidth="1"/>
    <col min="5" max="5" width="45" bestFit="1" customWidth="1"/>
    <col min="6" max="6" width="25.28515625" bestFit="1" customWidth="1"/>
    <col min="7" max="7" width="12.7109375" style="1" bestFit="1" customWidth="1"/>
    <col min="10" max="10" width="25.28515625" bestFit="1" customWidth="1"/>
    <col min="11" max="11" width="10.140625" bestFit="1" customWidth="1"/>
    <col min="14" max="14" width="24" bestFit="1" customWidth="1"/>
    <col min="15" max="15" width="23.42578125" bestFit="1" customWidth="1"/>
    <col min="16" max="16" width="10.140625" style="1" bestFit="1" customWidth="1"/>
  </cols>
  <sheetData>
    <row r="1" spans="1:7" ht="21" x14ac:dyDescent="0.35">
      <c r="A1" s="32" t="s">
        <v>10</v>
      </c>
      <c r="B1" s="32"/>
      <c r="C1" s="32"/>
      <c r="D1" s="32"/>
      <c r="E1" s="26" t="s">
        <v>33</v>
      </c>
      <c r="F1" s="25"/>
      <c r="G1" s="25"/>
    </row>
    <row r="2" spans="1:7" x14ac:dyDescent="0.25">
      <c r="A2" t="s">
        <v>28</v>
      </c>
      <c r="C2" s="4">
        <v>125000</v>
      </c>
      <c r="E2" t="s">
        <v>47</v>
      </c>
    </row>
    <row r="3" spans="1:7" x14ac:dyDescent="0.25">
      <c r="A3" t="s">
        <v>29</v>
      </c>
      <c r="C3" s="4">
        <v>113000</v>
      </c>
      <c r="E3" s="3" t="s">
        <v>48</v>
      </c>
      <c r="F3" s="1"/>
    </row>
    <row r="4" spans="1:7" x14ac:dyDescent="0.25">
      <c r="A4" t="s">
        <v>26</v>
      </c>
      <c r="C4" s="8">
        <f>100-(C3/C2*100)</f>
        <v>9.5999999999999943</v>
      </c>
      <c r="F4" s="1"/>
    </row>
    <row r="5" spans="1:7" x14ac:dyDescent="0.25">
      <c r="A5" t="s">
        <v>24</v>
      </c>
      <c r="C5" s="13">
        <v>75</v>
      </c>
      <c r="E5" t="s">
        <v>49</v>
      </c>
    </row>
    <row r="6" spans="1:7" x14ac:dyDescent="0.25">
      <c r="A6" t="s">
        <v>1</v>
      </c>
      <c r="C6" s="1">
        <f>C3*((100-C5)/100)</f>
        <v>28250</v>
      </c>
    </row>
    <row r="7" spans="1:7" x14ac:dyDescent="0.25">
      <c r="A7" t="s">
        <v>27</v>
      </c>
      <c r="C7" s="5">
        <v>4.8899999999999997</v>
      </c>
      <c r="D7" s="8"/>
      <c r="E7" t="s">
        <v>50</v>
      </c>
      <c r="G7" s="9"/>
    </row>
    <row r="8" spans="1:7" x14ac:dyDescent="0.25">
      <c r="A8" t="s">
        <v>39</v>
      </c>
      <c r="C8" s="5">
        <v>8.25</v>
      </c>
      <c r="D8" s="8"/>
      <c r="E8" t="s">
        <v>51</v>
      </c>
      <c r="G8" s="9"/>
    </row>
    <row r="9" spans="1:7" x14ac:dyDescent="0.25">
      <c r="A9" t="s">
        <v>25</v>
      </c>
      <c r="C9" s="1">
        <f>C7/100*(C3-C6)</f>
        <v>4144.2749999999996</v>
      </c>
      <c r="D9" s="8"/>
      <c r="G9" s="9"/>
    </row>
    <row r="10" spans="1:7" x14ac:dyDescent="0.25">
      <c r="A10" t="s">
        <v>46</v>
      </c>
      <c r="C10" s="7">
        <v>0.05</v>
      </c>
      <c r="D10" s="8"/>
      <c r="E10" t="s">
        <v>52</v>
      </c>
      <c r="F10" s="30" t="s">
        <v>43</v>
      </c>
      <c r="G10" s="31"/>
    </row>
    <row r="11" spans="1:7" x14ac:dyDescent="0.25">
      <c r="A11" t="s">
        <v>0</v>
      </c>
      <c r="C11" s="1">
        <f>C3*C10</f>
        <v>5650</v>
      </c>
      <c r="D11" s="8"/>
      <c r="F11" s="17" t="s">
        <v>44</v>
      </c>
      <c r="G11" s="18" t="s">
        <v>45</v>
      </c>
    </row>
    <row r="12" spans="1:7" x14ac:dyDescent="0.25">
      <c r="A12" t="s">
        <v>2</v>
      </c>
      <c r="C12" s="4">
        <v>1696</v>
      </c>
      <c r="D12" s="8"/>
      <c r="E12" t="s">
        <v>53</v>
      </c>
      <c r="F12" s="19" t="s">
        <v>34</v>
      </c>
      <c r="G12" s="22">
        <v>0.05</v>
      </c>
    </row>
    <row r="13" spans="1:7" x14ac:dyDescent="0.25">
      <c r="A13" t="s">
        <v>30</v>
      </c>
      <c r="C13" s="4">
        <v>4400</v>
      </c>
      <c r="D13" s="8"/>
      <c r="E13" t="s">
        <v>54</v>
      </c>
      <c r="F13" s="20" t="s">
        <v>35</v>
      </c>
      <c r="G13" s="23">
        <v>7.0000000000000007E-2</v>
      </c>
    </row>
    <row r="14" spans="1:7" x14ac:dyDescent="0.25">
      <c r="A14" t="s">
        <v>5</v>
      </c>
      <c r="C14" s="4">
        <v>828</v>
      </c>
      <c r="D14" s="8"/>
      <c r="E14" t="s">
        <v>55</v>
      </c>
      <c r="F14" s="20" t="s">
        <v>36</v>
      </c>
      <c r="G14" s="23">
        <v>0.1</v>
      </c>
    </row>
    <row r="15" spans="1:7" x14ac:dyDescent="0.25">
      <c r="A15" t="s">
        <v>23</v>
      </c>
      <c r="C15" s="4">
        <v>495</v>
      </c>
      <c r="D15" s="8"/>
      <c r="E15" t="s">
        <v>56</v>
      </c>
      <c r="F15" s="20" t="s">
        <v>37</v>
      </c>
      <c r="G15" s="23">
        <v>0.15</v>
      </c>
    </row>
    <row r="16" spans="1:7" x14ac:dyDescent="0.25">
      <c r="A16" s="3" t="s">
        <v>8</v>
      </c>
      <c r="C16" s="2">
        <f>C6+C11+C12+C13+C14+C15</f>
        <v>41319</v>
      </c>
      <c r="D16" s="8"/>
      <c r="F16" s="21" t="s">
        <v>38</v>
      </c>
      <c r="G16" s="24">
        <v>0.17</v>
      </c>
    </row>
    <row r="17" spans="1:16" x14ac:dyDescent="0.25">
      <c r="A17" s="29" t="s">
        <v>13</v>
      </c>
      <c r="B17" s="29"/>
      <c r="C17" s="29"/>
    </row>
    <row r="18" spans="1:16" x14ac:dyDescent="0.25">
      <c r="A18" t="s">
        <v>11</v>
      </c>
      <c r="C18" s="4">
        <v>900</v>
      </c>
      <c r="E18" t="s">
        <v>31</v>
      </c>
    </row>
    <row r="19" spans="1:16" x14ac:dyDescent="0.25">
      <c r="A19" t="s">
        <v>3</v>
      </c>
      <c r="C19" s="4">
        <v>0</v>
      </c>
      <c r="E19" t="s">
        <v>32</v>
      </c>
    </row>
    <row r="20" spans="1:16" x14ac:dyDescent="0.25">
      <c r="A20" t="s">
        <v>9</v>
      </c>
      <c r="C20" s="1">
        <f>C18*0.096</f>
        <v>86.4</v>
      </c>
    </row>
    <row r="21" spans="1:16" x14ac:dyDescent="0.25">
      <c r="A21" t="s">
        <v>12</v>
      </c>
      <c r="C21" s="1">
        <f>C9/12</f>
        <v>345.35624999999999</v>
      </c>
    </row>
    <row r="22" spans="1:16" x14ac:dyDescent="0.25">
      <c r="A22" s="3" t="s">
        <v>13</v>
      </c>
      <c r="C22" s="2">
        <f>C18-C19-C20-C21</f>
        <v>468.24375000000003</v>
      </c>
    </row>
    <row r="23" spans="1:16" x14ac:dyDescent="0.25">
      <c r="A23" s="29" t="s">
        <v>21</v>
      </c>
      <c r="B23" s="29"/>
      <c r="C23" s="29"/>
    </row>
    <row r="24" spans="1:16" x14ac:dyDescent="0.25">
      <c r="B24" s="1" t="s">
        <v>15</v>
      </c>
      <c r="C24" t="s">
        <v>16</v>
      </c>
    </row>
    <row r="25" spans="1:16" x14ac:dyDescent="0.25">
      <c r="A25" t="s">
        <v>4</v>
      </c>
      <c r="B25" s="4">
        <v>420</v>
      </c>
      <c r="C25" s="1">
        <f>B25/12</f>
        <v>35</v>
      </c>
      <c r="E25" t="s">
        <v>57</v>
      </c>
    </row>
    <row r="26" spans="1:16" x14ac:dyDescent="0.25">
      <c r="A26" t="s">
        <v>6</v>
      </c>
      <c r="B26" s="4">
        <v>0</v>
      </c>
      <c r="C26" s="1">
        <f>B26/12</f>
        <v>0</v>
      </c>
      <c r="E26" t="s">
        <v>58</v>
      </c>
    </row>
    <row r="27" spans="1:16" x14ac:dyDescent="0.25">
      <c r="A27" t="s">
        <v>7</v>
      </c>
      <c r="B27" s="4">
        <v>25</v>
      </c>
      <c r="C27" s="1">
        <f>B27/12</f>
        <v>2.0833333333333335</v>
      </c>
      <c r="E27" t="s">
        <v>59</v>
      </c>
      <c r="P27" s="3"/>
    </row>
    <row r="28" spans="1:16" x14ac:dyDescent="0.25">
      <c r="A28" t="s">
        <v>17</v>
      </c>
      <c r="B28" s="4">
        <v>80</v>
      </c>
      <c r="C28" s="1">
        <f>B28/12</f>
        <v>6.666666666666667</v>
      </c>
      <c r="E28" t="s">
        <v>60</v>
      </c>
    </row>
    <row r="29" spans="1:16" x14ac:dyDescent="0.25">
      <c r="A29" t="s">
        <v>18</v>
      </c>
      <c r="B29" s="4">
        <v>430</v>
      </c>
      <c r="C29" s="1">
        <f>B29/12</f>
        <v>35.833333333333336</v>
      </c>
      <c r="E29" t="s">
        <v>61</v>
      </c>
    </row>
    <row r="30" spans="1:16" x14ac:dyDescent="0.25">
      <c r="A30" t="s">
        <v>19</v>
      </c>
      <c r="C30" s="1">
        <f>C18*0.05</f>
        <v>45</v>
      </c>
      <c r="G30"/>
    </row>
    <row r="31" spans="1:16" x14ac:dyDescent="0.25">
      <c r="A31" t="s">
        <v>20</v>
      </c>
      <c r="C31" s="1">
        <f>C18*0.1</f>
        <v>90</v>
      </c>
      <c r="G31"/>
    </row>
    <row r="32" spans="1:16" x14ac:dyDescent="0.25">
      <c r="A32" s="3" t="s">
        <v>22</v>
      </c>
      <c r="B32" s="2"/>
      <c r="C32" s="2">
        <f>SUM(C25:C31)</f>
        <v>214.58333333333334</v>
      </c>
      <c r="G32"/>
    </row>
    <row r="33" spans="1:7" x14ac:dyDescent="0.25">
      <c r="G33"/>
    </row>
    <row r="34" spans="1:7" x14ac:dyDescent="0.25">
      <c r="A34" s="10" t="s">
        <v>14</v>
      </c>
      <c r="B34" s="11"/>
      <c r="C34" s="12">
        <f>SUM(C22-C32)</f>
        <v>253.66041666666669</v>
      </c>
      <c r="E34" t="s">
        <v>42</v>
      </c>
      <c r="G34"/>
    </row>
    <row r="35" spans="1:7" x14ac:dyDescent="0.25">
      <c r="A35" s="14" t="s">
        <v>40</v>
      </c>
      <c r="B35" s="15"/>
      <c r="C35" s="16">
        <f>C18-C19-C20-((C8/100*(C3-C6))/12)-C32</f>
        <v>16.36041666666668</v>
      </c>
      <c r="E35" t="s">
        <v>41</v>
      </c>
      <c r="G35"/>
    </row>
    <row r="36" spans="1:7" x14ac:dyDescent="0.25">
      <c r="G36"/>
    </row>
    <row r="37" spans="1:7" x14ac:dyDescent="0.25">
      <c r="A37" s="33" t="s">
        <v>10</v>
      </c>
      <c r="B37" s="33"/>
      <c r="C37" s="33"/>
      <c r="D37" s="33"/>
      <c r="E37" s="33"/>
      <c r="F37" s="33"/>
      <c r="G37" s="33"/>
    </row>
    <row r="38" spans="1:7" x14ac:dyDescent="0.25">
      <c r="A38" s="27" t="s">
        <v>62</v>
      </c>
      <c r="B38" s="27"/>
      <c r="C38" s="27"/>
      <c r="D38" s="27"/>
      <c r="E38" s="27"/>
      <c r="F38" s="27"/>
      <c r="G38" s="27"/>
    </row>
    <row r="39" spans="1:7" x14ac:dyDescent="0.25">
      <c r="A39" s="28" t="s">
        <v>63</v>
      </c>
      <c r="B39" s="28"/>
      <c r="C39" s="28"/>
      <c r="D39" s="28"/>
      <c r="E39" s="28"/>
      <c r="F39" s="28"/>
      <c r="G39" s="28"/>
    </row>
    <row r="40" spans="1:7" x14ac:dyDescent="0.25">
      <c r="A40" s="28" t="s">
        <v>64</v>
      </c>
      <c r="B40" s="28"/>
      <c r="C40" s="28"/>
      <c r="D40" s="28"/>
      <c r="E40" s="28"/>
      <c r="F40" s="28"/>
      <c r="G40" s="28"/>
    </row>
    <row r="41" spans="1:7" x14ac:dyDescent="0.25">
      <c r="G41"/>
    </row>
    <row r="42" spans="1:7" x14ac:dyDescent="0.25">
      <c r="G42"/>
    </row>
    <row r="43" spans="1:7" x14ac:dyDescent="0.25">
      <c r="G43"/>
    </row>
    <row r="44" spans="1:7" x14ac:dyDescent="0.25">
      <c r="B44" s="6"/>
    </row>
  </sheetData>
  <mergeCells count="8">
    <mergeCell ref="F10:G10"/>
    <mergeCell ref="A1:D1"/>
    <mergeCell ref="A37:G37"/>
    <mergeCell ref="A38:G38"/>
    <mergeCell ref="A39:G39"/>
    <mergeCell ref="A40:G40"/>
    <mergeCell ref="A17:C17"/>
    <mergeCell ref="A23:C23"/>
  </mergeCells>
  <conditionalFormatting sqref="B44">
    <cfRule type="cellIs" dxfId="0" priority="1" operator="greaterThan">
      <formula>9.99999</formula>
    </cfRule>
  </conditionalFormatting>
  <hyperlinks>
    <hyperlink ref="A38" r:id="rId1" display="http://www.mikeholdensales.com/" xr:uid="{D9EE1806-E1C2-4685-A75C-36A71626F9A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mortgage calc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Mike Holden</cp:lastModifiedBy>
  <cp:revision/>
  <dcterms:created xsi:type="dcterms:W3CDTF">2020-03-13T17:41:42Z</dcterms:created>
  <dcterms:modified xsi:type="dcterms:W3CDTF">2025-07-16T09:29:15Z</dcterms:modified>
  <cp:category/>
  <cp:contentStatus/>
</cp:coreProperties>
</file>